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П НАТАФАРМ  мкопия 15.09.23\А ЭКОНОМИКИ  И ЗАТРАТЫ ПО ОБОРУДОВАНИЮ\Комерційні пропозиціі на обладнання\Комерційні пропозиції на комплектуючи\КП комплектуючи 1.09.2025\"/>
    </mc:Choice>
  </mc:AlternateContent>
  <xr:revisionPtr revIDLastSave="0" documentId="13_ncr:1_{DEFDD338-601B-4509-8BFF-8AC17B707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03.2026 Комплектуючі" sheetId="3" r:id="rId1"/>
  </sheets>
  <definedNames>
    <definedName name="_Hlk210634405" localSheetId="0">'5.03.2026 Комплектуючі'!$B$32</definedName>
  </definedNames>
  <calcPr calcId="191029" refMode="R1C1"/>
</workbook>
</file>

<file path=xl/calcChain.xml><?xml version="1.0" encoding="utf-8"?>
<calcChain xmlns="http://schemas.openxmlformats.org/spreadsheetml/2006/main">
  <c r="F13" i="3" l="1"/>
  <c r="E13" i="3" s="1"/>
  <c r="F12" i="3"/>
  <c r="E12" i="3" s="1"/>
  <c r="E17" i="3"/>
  <c r="F17" i="3" s="1"/>
  <c r="F48" i="3"/>
  <c r="F47" i="3"/>
  <c r="F46" i="3"/>
  <c r="E46" i="3" s="1"/>
  <c r="F45" i="3"/>
  <c r="E45" i="3" s="1"/>
  <c r="F44" i="3"/>
  <c r="E44" i="3" s="1"/>
  <c r="F43" i="3"/>
  <c r="E43" i="3" s="1"/>
  <c r="F42" i="3"/>
  <c r="E42" i="3" s="1"/>
  <c r="E41" i="3"/>
  <c r="F41" i="3" s="1"/>
  <c r="F40" i="3"/>
  <c r="E40" i="3" s="1"/>
  <c r="F39" i="3"/>
  <c r="E39" i="3" s="1"/>
  <c r="F38" i="3"/>
  <c r="E38" i="3" s="1"/>
  <c r="E37" i="3"/>
  <c r="F37" i="3" s="1"/>
  <c r="E36" i="3"/>
  <c r="F36" i="3" s="1"/>
  <c r="E35" i="3"/>
  <c r="F35" i="3" s="1"/>
  <c r="E34" i="3"/>
  <c r="F34" i="3" s="1"/>
  <c r="F32" i="3"/>
  <c r="E32" i="3" s="1"/>
  <c r="F27" i="3"/>
  <c r="E27" i="3" s="1"/>
  <c r="E26" i="3"/>
  <c r="F26" i="3" s="1"/>
  <c r="E30" i="3"/>
  <c r="F30" i="3" s="1"/>
  <c r="E29" i="3"/>
  <c r="F29" i="3" s="1"/>
  <c r="E28" i="3"/>
  <c r="F28" i="3" s="1"/>
  <c r="E24" i="3"/>
  <c r="F24" i="3" s="1"/>
  <c r="E6" i="3"/>
  <c r="F6" i="3" s="1"/>
  <c r="E23" i="3"/>
  <c r="F23" i="3" s="1"/>
  <c r="F22" i="3"/>
  <c r="E22" i="3"/>
  <c r="F21" i="3"/>
  <c r="E21" i="3" s="1"/>
  <c r="F20" i="3"/>
  <c r="E20" i="3" s="1"/>
  <c r="F19" i="3"/>
  <c r="E19" i="3" s="1"/>
  <c r="F18" i="3"/>
  <c r="E18" i="3" s="1"/>
  <c r="F11" i="3"/>
  <c r="E11" i="3" s="1"/>
  <c r="F10" i="3"/>
  <c r="E10" i="3" s="1"/>
  <c r="F9" i="3"/>
  <c r="E9" i="3" s="1"/>
  <c r="F8" i="3"/>
  <c r="E8" i="3"/>
  <c r="F7" i="3"/>
  <c r="E7" i="3" s="1"/>
  <c r="E5" i="3"/>
  <c r="F5" i="3" s="1"/>
  <c r="E4" i="3"/>
</calcChain>
</file>

<file path=xl/sharedStrings.xml><?xml version="1.0" encoding="utf-8"?>
<sst xmlns="http://schemas.openxmlformats.org/spreadsheetml/2006/main" count="54" uniqueCount="49">
  <si>
    <t>Копірні ліній (копіри верхньго контура).</t>
  </si>
  <si>
    <t>Копір прямий</t>
  </si>
  <si>
    <t>Копір підйома</t>
  </si>
  <si>
    <t>Копір опускання</t>
  </si>
  <si>
    <t>Відбійник</t>
  </si>
  <si>
    <t>Копірні лінії  копіри (нижнього контура).</t>
  </si>
  <si>
    <t xml:space="preserve">Копір дозатора </t>
  </si>
  <si>
    <t>Копіроутримувач (диск верхньої копірної групи в комплекті з упорним підшипником)</t>
  </si>
  <si>
    <t>Ролики тиску в сборі</t>
  </si>
  <si>
    <t>Електродвигун 4 Квт</t>
  </si>
  <si>
    <t>Редуктор (виробництво Турція) (редуктор,перехідна муфта,фіксатор,вал)- комплект</t>
  </si>
  <si>
    <t>Редуктор (виробництво Китай) (редуктор,перехідна муфта,фіксатор,вал)- комплект</t>
  </si>
  <si>
    <t>Електронного регулювання числа обертів обладнання</t>
  </si>
  <si>
    <t>Ущільнення нижних штоків ротора пресу</t>
  </si>
  <si>
    <t>Маслостанція для забезпечения</t>
  </si>
  <si>
    <t>двоконтурного змащувания (комплект) з накопичувальною емкістю</t>
  </si>
  <si>
    <t>Вал ексцентриковий верхній</t>
  </si>
  <si>
    <t>Вал ексцентриковий нижній</t>
  </si>
  <si>
    <t>Пилозахисні кожухи пресінструменту</t>
  </si>
  <si>
    <t>нижніх. (комплект)</t>
  </si>
  <si>
    <t>верхніх (комплект)</t>
  </si>
  <si>
    <t>Облицования пресу матеріал сталь 301 комплект 6 виробів (криша, накладка на станіну, бокові кришки 4 штуки, фурнітура)</t>
  </si>
  <si>
    <t>Шафа керування навісна(без електрообладнання)</t>
  </si>
  <si>
    <t>Виносна шафа керування обладнанням (без електрообладнання)</t>
  </si>
  <si>
    <t>Прозоре огородження з органічного скла з гарним зовнішнім виглядом та безпечною експлуатацією.(комплект з петлями та фурнітурою )</t>
  </si>
  <si>
    <t>Бункера діаметр 200 мм в комплекті зі стійкою</t>
  </si>
  <si>
    <t>Стійка (стіл) живильника</t>
  </si>
  <si>
    <t>Живильник рамочний до пресу ПР 41</t>
  </si>
  <si>
    <t>Живильник рамочний до пресу ПР 35</t>
  </si>
  <si>
    <t>Виносний пульт керування</t>
  </si>
  <si>
    <t>Вакуумні завантажувальникі</t>
  </si>
  <si>
    <t>Прес ПР 35 Виготовлення живильника з ворушителем, привод живильника з</t>
  </si>
  <si>
    <t>електронним регулюванням числа обертів</t>
  </si>
  <si>
    <t>Прес ПР 41 Виготовлення живильника з ворушителем, привод живильника з</t>
  </si>
  <si>
    <t>Ведучі шестерні до ротора (пара)</t>
  </si>
  <si>
    <t>1</t>
  </si>
  <si>
    <t>Гвинти кріплення матриць в роторі пресу</t>
  </si>
  <si>
    <t>Гвинти кріплення копирів верхньї копірної групи</t>
  </si>
  <si>
    <t>Гайки до змінного прес інструменту</t>
  </si>
  <si>
    <t>Ковпачки пилозахисні  до нижніх пуансонів</t>
  </si>
  <si>
    <t>Ротор в сборі (ротор, ступиця) матеріал ст 40Х формат D</t>
  </si>
  <si>
    <t>Ротор в сборі (ротор, ступиця) матеріал ст 40Х</t>
  </si>
  <si>
    <t>Найменування комплектуючих</t>
  </si>
  <si>
    <t>Вартість одиниці</t>
  </si>
  <si>
    <t>Вартість  коплекту без ПДВ 20%</t>
  </si>
  <si>
    <t>Курс доллар на 5.03.26</t>
  </si>
  <si>
    <t>Копыр опускання</t>
  </si>
  <si>
    <t>Маслозбірники до верхніх пуансонів</t>
  </si>
  <si>
    <t>ПП "НАТАФАРМ" Вартість Прайс комплектуючих на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</si>
</sst>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b/>
      <i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NumberFormat="1" applyFont="1" applyBorder="1"/>
    <xf numFmtId="0" fontId="4" fillId="0" borderId="0" xfId="0" applyFont="1"/>
    <xf numFmtId="14" fontId="4" fillId="0" borderId="0" xfId="0" applyNumberFormat="1" applyFont="1"/>
    <xf numFmtId="0" fontId="5" fillId="0" borderId="0" xfId="0" applyFont="1" applyAlignment="1">
      <alignment vertical="center" wrapText="1"/>
    </xf>
    <xf numFmtId="0" fontId="1" fillId="2" borderId="1" xfId="0" applyFont="1" applyFill="1" applyBorder="1"/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5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4" xfId="0" applyNumberFormat="1" applyFont="1" applyFill="1" applyBorder="1"/>
    <xf numFmtId="0" fontId="1" fillId="0" borderId="0" xfId="0" applyFont="1" applyFill="1"/>
    <xf numFmtId="3" fontId="1" fillId="0" borderId="1" xfId="0" applyNumberFormat="1" applyFont="1" applyBorder="1"/>
    <xf numFmtId="49" fontId="3" fillId="0" borderId="1" xfId="0" applyNumberFormat="1" applyFont="1" applyFill="1" applyBorder="1" applyAlignment="1">
      <alignment horizontal="right"/>
    </xf>
    <xf numFmtId="0" fontId="1" fillId="0" borderId="6" xfId="0" applyNumberFormat="1" applyFont="1" applyBorder="1" applyAlignment="1"/>
    <xf numFmtId="0" fontId="5" fillId="0" borderId="4" xfId="0" applyNumberFormat="1" applyFont="1" applyBorder="1" applyAlignment="1"/>
    <xf numFmtId="0" fontId="5" fillId="0" borderId="6" xfId="0" applyNumberFormat="1" applyFont="1" applyBorder="1" applyAlignment="1"/>
    <xf numFmtId="0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49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NumberFormat="1" applyFont="1" applyBorder="1" applyAlignment="1">
      <alignment horizontal="left" wrapText="1"/>
    </xf>
    <xf numFmtId="0" fontId="5" fillId="0" borderId="18" xfId="0" applyNumberFormat="1" applyFont="1" applyBorder="1" applyAlignment="1">
      <alignment horizontal="left" wrapText="1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A965-9BC5-4735-B6CD-FA3C78371D78}">
  <dimension ref="A1:G50"/>
  <sheetViews>
    <sheetView showZeros="0" tabSelected="1" zoomScale="85" workbookViewId="0">
      <selection sqref="A1:G1"/>
    </sheetView>
  </sheetViews>
  <sheetFormatPr defaultColWidth="9.109375" defaultRowHeight="13.2" x14ac:dyDescent="0.25"/>
  <cols>
    <col min="1" max="1" width="4" style="1" customWidth="1"/>
    <col min="2" max="2" width="47.88671875" style="1" customWidth="1"/>
    <col min="3" max="3" width="20.88671875" style="1" customWidth="1"/>
    <col min="4" max="4" width="7.44140625" style="1" customWidth="1"/>
    <col min="5" max="5" width="17.88671875" style="1" customWidth="1"/>
    <col min="6" max="6" width="21.109375" style="1" customWidth="1"/>
    <col min="7" max="16384" width="9.109375" style="1"/>
  </cols>
  <sheetData>
    <row r="1" spans="1:7" ht="54.6" customHeight="1" x14ac:dyDescent="0.25">
      <c r="A1" s="33" t="s">
        <v>48</v>
      </c>
      <c r="B1" s="34"/>
      <c r="C1" s="34"/>
      <c r="D1" s="34"/>
      <c r="E1" s="34"/>
      <c r="F1" s="34"/>
      <c r="G1" s="34"/>
    </row>
    <row r="2" spans="1:7" ht="33.6" customHeight="1" x14ac:dyDescent="0.35">
      <c r="A2" s="2"/>
      <c r="B2" s="30" t="s">
        <v>42</v>
      </c>
      <c r="C2" s="31"/>
      <c r="D2" s="11"/>
      <c r="E2" s="11" t="s">
        <v>43</v>
      </c>
      <c r="F2" s="12" t="s">
        <v>44</v>
      </c>
      <c r="G2" s="2"/>
    </row>
    <row r="3" spans="1:7" ht="33.6" customHeight="1" x14ac:dyDescent="0.25">
      <c r="A3" s="2"/>
      <c r="B3" s="30" t="s">
        <v>45</v>
      </c>
      <c r="C3" s="32"/>
      <c r="D3" s="32"/>
      <c r="E3" s="32"/>
      <c r="F3" s="31"/>
      <c r="G3" s="7">
        <v>44.85</v>
      </c>
    </row>
    <row r="4" spans="1:7" ht="54.6" customHeight="1" x14ac:dyDescent="0.25">
      <c r="A4" s="10">
        <v>1</v>
      </c>
      <c r="B4" s="41" t="s">
        <v>40</v>
      </c>
      <c r="C4" s="41"/>
      <c r="D4" s="10">
        <v>1</v>
      </c>
      <c r="E4" s="10">
        <f>G4*G3</f>
        <v>386607</v>
      </c>
      <c r="F4" s="27">
        <v>46086</v>
      </c>
      <c r="G4" s="10">
        <v>8620</v>
      </c>
    </row>
    <row r="5" spans="1:7" ht="54.6" customHeight="1" x14ac:dyDescent="0.25">
      <c r="A5" s="10">
        <v>2</v>
      </c>
      <c r="B5" s="41" t="s">
        <v>41</v>
      </c>
      <c r="C5" s="41"/>
      <c r="D5" s="10">
        <v>1</v>
      </c>
      <c r="E5" s="10">
        <f>G5*G3</f>
        <v>370461</v>
      </c>
      <c r="F5" s="10">
        <f>E5*D5</f>
        <v>370461</v>
      </c>
      <c r="G5" s="10">
        <v>8260</v>
      </c>
    </row>
    <row r="6" spans="1:7" ht="54.6" customHeight="1" x14ac:dyDescent="0.25">
      <c r="A6" s="10"/>
      <c r="B6" s="39" t="s">
        <v>34</v>
      </c>
      <c r="C6" s="40"/>
      <c r="D6" s="10">
        <v>1</v>
      </c>
      <c r="E6" s="10">
        <f>G6*G3</f>
        <v>30273.75</v>
      </c>
      <c r="F6" s="10">
        <f>E6*D6</f>
        <v>30273.75</v>
      </c>
      <c r="G6" s="10">
        <v>675</v>
      </c>
    </row>
    <row r="7" spans="1:7" ht="54.6" customHeight="1" x14ac:dyDescent="0.25">
      <c r="A7" s="41">
        <v>3</v>
      </c>
      <c r="B7" s="41" t="s">
        <v>0</v>
      </c>
      <c r="C7" s="15" t="s">
        <v>1</v>
      </c>
      <c r="D7" s="10">
        <v>2</v>
      </c>
      <c r="E7" s="10">
        <f>F7/D7</f>
        <v>13275.6</v>
      </c>
      <c r="F7" s="10">
        <f>G7*G3</f>
        <v>26551.200000000001</v>
      </c>
      <c r="G7" s="10">
        <v>592</v>
      </c>
    </row>
    <row r="8" spans="1:7" ht="54.6" customHeight="1" x14ac:dyDescent="0.25">
      <c r="A8" s="41"/>
      <c r="B8" s="41"/>
      <c r="C8" s="15" t="s">
        <v>2</v>
      </c>
      <c r="D8" s="10">
        <v>2</v>
      </c>
      <c r="E8" s="10">
        <f>F8/D8</f>
        <v>12737.4</v>
      </c>
      <c r="F8" s="10">
        <f>G8*G3</f>
        <v>25474.799999999999</v>
      </c>
      <c r="G8" s="10">
        <v>568</v>
      </c>
    </row>
    <row r="9" spans="1:7" ht="51.6" customHeight="1" x14ac:dyDescent="0.25">
      <c r="A9" s="41"/>
      <c r="B9" s="41"/>
      <c r="C9" s="15" t="s">
        <v>3</v>
      </c>
      <c r="D9" s="10">
        <v>2</v>
      </c>
      <c r="E9" s="10">
        <f t="shared" ref="E9:E10" si="0">F9/D9</f>
        <v>12670.125</v>
      </c>
      <c r="F9" s="10">
        <f>G9*G3</f>
        <v>25340.25</v>
      </c>
      <c r="G9" s="10">
        <v>565</v>
      </c>
    </row>
    <row r="10" spans="1:7" ht="32.4" customHeight="1" x14ac:dyDescent="0.25">
      <c r="A10" s="41"/>
      <c r="B10" s="41"/>
      <c r="C10" s="15" t="s">
        <v>4</v>
      </c>
      <c r="D10" s="10">
        <v>2</v>
      </c>
      <c r="E10" s="10">
        <f t="shared" si="0"/>
        <v>9463.35</v>
      </c>
      <c r="F10" s="10">
        <f>G10*G3</f>
        <v>18926.7</v>
      </c>
      <c r="G10" s="10">
        <v>422</v>
      </c>
    </row>
    <row r="11" spans="1:7" ht="32.4" customHeight="1" x14ac:dyDescent="0.25">
      <c r="A11" s="28">
        <v>4</v>
      </c>
      <c r="B11" s="63" t="s">
        <v>5</v>
      </c>
      <c r="C11" s="15" t="s">
        <v>2</v>
      </c>
      <c r="D11" s="28">
        <v>2</v>
      </c>
      <c r="E11" s="10">
        <f>F11/D13</f>
        <v>13679.25</v>
      </c>
      <c r="F11" s="10">
        <f>G11*G3</f>
        <v>27358.5</v>
      </c>
      <c r="G11" s="10">
        <v>610</v>
      </c>
    </row>
    <row r="12" spans="1:7" ht="32.4" customHeight="1" x14ac:dyDescent="0.25">
      <c r="A12" s="28">
        <v>5</v>
      </c>
      <c r="B12" s="64"/>
      <c r="C12" s="15" t="s">
        <v>46</v>
      </c>
      <c r="D12" s="28">
        <v>2</v>
      </c>
      <c r="E12" s="28">
        <f>F12/2</f>
        <v>11481.6</v>
      </c>
      <c r="F12" s="28">
        <f>G12*G3</f>
        <v>22963.200000000001</v>
      </c>
      <c r="G12" s="28">
        <v>512</v>
      </c>
    </row>
    <row r="13" spans="1:7" ht="31.2" customHeight="1" x14ac:dyDescent="0.3">
      <c r="A13" s="41">
        <v>6</v>
      </c>
      <c r="B13" s="64"/>
      <c r="C13" s="15" t="s">
        <v>6</v>
      </c>
      <c r="D13" s="10">
        <v>2</v>
      </c>
      <c r="E13" s="2">
        <f>F13/2</f>
        <v>9194.25</v>
      </c>
      <c r="F13" s="2">
        <f>G13*G3</f>
        <v>18388.5</v>
      </c>
      <c r="G13" s="29">
        <v>410</v>
      </c>
    </row>
    <row r="14" spans="1:7" ht="20.399999999999999" hidden="1" customHeight="1" x14ac:dyDescent="0.25">
      <c r="A14" s="41"/>
      <c r="B14" s="64"/>
      <c r="C14" s="15" t="s">
        <v>3</v>
      </c>
      <c r="D14" s="10">
        <v>2</v>
      </c>
      <c r="E14" s="10">
        <v>10750</v>
      </c>
      <c r="F14" s="10">
        <v>21500</v>
      </c>
      <c r="G14" s="10">
        <v>512</v>
      </c>
    </row>
    <row r="15" spans="1:7" ht="21" hidden="1" customHeight="1" x14ac:dyDescent="0.25">
      <c r="A15" s="41"/>
      <c r="B15" s="65"/>
      <c r="C15" s="15" t="s">
        <v>6</v>
      </c>
      <c r="D15" s="10">
        <v>2</v>
      </c>
      <c r="E15" s="10">
        <v>8600</v>
      </c>
      <c r="F15" s="10">
        <v>17200</v>
      </c>
      <c r="G15" s="10">
        <v>410</v>
      </c>
    </row>
    <row r="16" spans="1:7" ht="16.2" hidden="1" customHeight="1" x14ac:dyDescent="0.25">
      <c r="A16" s="10">
        <v>5</v>
      </c>
      <c r="B16" s="41" t="s">
        <v>7</v>
      </c>
      <c r="C16" s="41"/>
      <c r="D16" s="10">
        <v>1</v>
      </c>
      <c r="E16" s="10">
        <v>37134</v>
      </c>
      <c r="F16" s="10">
        <v>37134</v>
      </c>
      <c r="G16" s="10">
        <v>885</v>
      </c>
    </row>
    <row r="17" spans="1:7" ht="31.8" customHeight="1" x14ac:dyDescent="0.25">
      <c r="A17" s="28">
        <v>7</v>
      </c>
      <c r="B17" s="39" t="s">
        <v>7</v>
      </c>
      <c r="C17" s="40"/>
      <c r="D17" s="28"/>
      <c r="E17" s="28">
        <f>G17*G3</f>
        <v>39692.25</v>
      </c>
      <c r="F17" s="28">
        <f>E17</f>
        <v>39692.25</v>
      </c>
      <c r="G17" s="28">
        <v>885</v>
      </c>
    </row>
    <row r="18" spans="1:7" ht="16.2" customHeight="1" x14ac:dyDescent="0.25">
      <c r="A18" s="10">
        <v>8</v>
      </c>
      <c r="B18" s="41" t="s">
        <v>8</v>
      </c>
      <c r="C18" s="41"/>
      <c r="D18" s="10">
        <v>4</v>
      </c>
      <c r="E18" s="10">
        <f>F18/D18</f>
        <v>23714.4375</v>
      </c>
      <c r="F18" s="10">
        <f>G18*G3</f>
        <v>94857.75</v>
      </c>
      <c r="G18" s="10">
        <v>2115</v>
      </c>
    </row>
    <row r="19" spans="1:7" ht="24" customHeight="1" x14ac:dyDescent="0.25">
      <c r="A19" s="10">
        <v>9</v>
      </c>
      <c r="B19" s="41" t="s">
        <v>9</v>
      </c>
      <c r="C19" s="41"/>
      <c r="D19" s="10">
        <v>1</v>
      </c>
      <c r="E19" s="10">
        <f>F19*D19</f>
        <v>15697.5</v>
      </c>
      <c r="F19" s="10">
        <f>G19*G3</f>
        <v>15697.5</v>
      </c>
      <c r="G19" s="10">
        <v>350</v>
      </c>
    </row>
    <row r="20" spans="1:7" ht="36" customHeight="1" x14ac:dyDescent="0.25">
      <c r="A20" s="10">
        <v>10</v>
      </c>
      <c r="B20" s="41" t="s">
        <v>10</v>
      </c>
      <c r="C20" s="41"/>
      <c r="D20" s="10">
        <v>1</v>
      </c>
      <c r="E20" s="10">
        <f>F20*D20</f>
        <v>99656.7</v>
      </c>
      <c r="F20" s="10">
        <f>G20*G3</f>
        <v>99656.7</v>
      </c>
      <c r="G20" s="10">
        <v>2222</v>
      </c>
    </row>
    <row r="21" spans="1:7" ht="44.4" customHeight="1" thickBot="1" x14ac:dyDescent="0.3">
      <c r="A21" s="13">
        <v>11</v>
      </c>
      <c r="B21" s="54" t="s">
        <v>11</v>
      </c>
      <c r="C21" s="54"/>
      <c r="D21" s="13">
        <v>1</v>
      </c>
      <c r="E21" s="13">
        <f>F21*D21</f>
        <v>67723.5</v>
      </c>
      <c r="F21" s="13">
        <f>G21*G3</f>
        <v>67723.5</v>
      </c>
      <c r="G21" s="13">
        <v>1510</v>
      </c>
    </row>
    <row r="22" spans="1:7" ht="16.2" thickBot="1" x14ac:dyDescent="0.3">
      <c r="A22" s="8">
        <v>12</v>
      </c>
      <c r="B22" s="60" t="s">
        <v>12</v>
      </c>
      <c r="C22" s="60"/>
      <c r="D22" s="8">
        <v>1</v>
      </c>
      <c r="E22" s="8">
        <f>F22*D22</f>
        <v>16818.75</v>
      </c>
      <c r="F22" s="8">
        <f>G22*G3</f>
        <v>16818.75</v>
      </c>
      <c r="G22" s="8">
        <v>375</v>
      </c>
    </row>
    <row r="23" spans="1:7" ht="16.2" thickBot="1" x14ac:dyDescent="0.3">
      <c r="A23" s="8">
        <v>13</v>
      </c>
      <c r="B23" s="62" t="s">
        <v>13</v>
      </c>
      <c r="C23" s="62"/>
      <c r="D23" s="8">
        <v>41</v>
      </c>
      <c r="E23" s="8">
        <f>G23*G3</f>
        <v>134.55000000000001</v>
      </c>
      <c r="F23" s="8">
        <f>E23*D23</f>
        <v>5516.55</v>
      </c>
      <c r="G23" s="8">
        <v>3</v>
      </c>
    </row>
    <row r="24" spans="1:7" ht="15.6" customHeight="1" x14ac:dyDescent="0.25">
      <c r="A24" s="41">
        <v>14</v>
      </c>
      <c r="B24" s="56" t="s">
        <v>14</v>
      </c>
      <c r="C24" s="56"/>
      <c r="D24" s="41">
        <v>1</v>
      </c>
      <c r="E24" s="41">
        <f>G24*G3</f>
        <v>19509.75</v>
      </c>
      <c r="F24" s="41">
        <f>E24*D24</f>
        <v>19509.75</v>
      </c>
      <c r="G24" s="44">
        <v>435</v>
      </c>
    </row>
    <row r="25" spans="1:7" ht="16.2" customHeight="1" x14ac:dyDescent="0.25">
      <c r="A25" s="41"/>
      <c r="B25" s="45" t="s">
        <v>15</v>
      </c>
      <c r="C25" s="45"/>
      <c r="D25" s="44"/>
      <c r="E25" s="44"/>
      <c r="F25" s="44"/>
      <c r="G25" s="50"/>
    </row>
    <row r="26" spans="1:7" ht="15.6" x14ac:dyDescent="0.25">
      <c r="A26" s="8">
        <v>15</v>
      </c>
      <c r="B26" s="41" t="s">
        <v>16</v>
      </c>
      <c r="C26" s="41"/>
      <c r="D26" s="16">
        <v>2</v>
      </c>
      <c r="E26" s="16">
        <f>G26*G3/2</f>
        <v>14576.25</v>
      </c>
      <c r="F26" s="16">
        <f>E26*D26</f>
        <v>29152.5</v>
      </c>
      <c r="G26" s="16">
        <v>650</v>
      </c>
    </row>
    <row r="27" spans="1:7" ht="15.6" x14ac:dyDescent="0.25">
      <c r="A27" s="8">
        <v>16</v>
      </c>
      <c r="B27" s="41" t="s">
        <v>17</v>
      </c>
      <c r="C27" s="41"/>
      <c r="D27" s="16">
        <v>2</v>
      </c>
      <c r="E27" s="16">
        <f>F27/D27</f>
        <v>16818.75</v>
      </c>
      <c r="F27" s="16">
        <f>G27*G3</f>
        <v>33637.5</v>
      </c>
      <c r="G27" s="16">
        <v>750</v>
      </c>
    </row>
    <row r="28" spans="1:7" ht="15.6" x14ac:dyDescent="0.25">
      <c r="A28" s="41">
        <v>17</v>
      </c>
      <c r="B28" s="41" t="s">
        <v>18</v>
      </c>
      <c r="C28" s="16" t="s">
        <v>19</v>
      </c>
      <c r="D28" s="16">
        <v>1</v>
      </c>
      <c r="E28" s="16">
        <f>G28*G3</f>
        <v>17267.25</v>
      </c>
      <c r="F28" s="16">
        <f>E28*D28</f>
        <v>17267.25</v>
      </c>
      <c r="G28" s="16">
        <v>385</v>
      </c>
    </row>
    <row r="29" spans="1:7" ht="15.6" x14ac:dyDescent="0.25">
      <c r="A29" s="41"/>
      <c r="B29" s="41"/>
      <c r="C29" s="16" t="s">
        <v>20</v>
      </c>
      <c r="D29" s="16">
        <v>1</v>
      </c>
      <c r="E29" s="16">
        <f>G29*G3</f>
        <v>10539.75</v>
      </c>
      <c r="F29" s="16">
        <f>E29*D29</f>
        <v>10539.75</v>
      </c>
      <c r="G29" s="16">
        <v>235</v>
      </c>
    </row>
    <row r="30" spans="1:7" ht="31.2" customHeight="1" x14ac:dyDescent="0.25">
      <c r="A30" s="41">
        <v>18</v>
      </c>
      <c r="B30" s="45" t="s">
        <v>31</v>
      </c>
      <c r="C30" s="61"/>
      <c r="D30" s="51">
        <v>1</v>
      </c>
      <c r="E30" s="51">
        <f>G30*G3</f>
        <v>91942.5</v>
      </c>
      <c r="F30" s="51">
        <f>E30*D30</f>
        <v>91942.5</v>
      </c>
      <c r="G30" s="51">
        <v>2050</v>
      </c>
    </row>
    <row r="31" spans="1:7" ht="18.600000000000001" customHeight="1" thickBot="1" x14ac:dyDescent="0.3">
      <c r="A31" s="41"/>
      <c r="B31" s="54" t="s">
        <v>32</v>
      </c>
      <c r="C31" s="55"/>
      <c r="D31" s="52"/>
      <c r="E31" s="52"/>
      <c r="F31" s="52"/>
      <c r="G31" s="52"/>
    </row>
    <row r="32" spans="1:7" ht="31.2" customHeight="1" x14ac:dyDescent="0.25">
      <c r="A32" s="41">
        <v>19</v>
      </c>
      <c r="B32" s="56" t="s">
        <v>33</v>
      </c>
      <c r="C32" s="57"/>
      <c r="D32" s="53">
        <v>2</v>
      </c>
      <c r="E32" s="53">
        <f>F32/D32</f>
        <v>83869.5</v>
      </c>
      <c r="F32" s="53">
        <f>G32*G3</f>
        <v>167739</v>
      </c>
      <c r="G32" s="53">
        <v>3740</v>
      </c>
    </row>
    <row r="33" spans="1:7" ht="16.2" thickBot="1" x14ac:dyDescent="0.3">
      <c r="A33" s="41"/>
      <c r="B33" s="54" t="s">
        <v>32</v>
      </c>
      <c r="C33" s="55"/>
      <c r="D33" s="51"/>
      <c r="E33" s="51"/>
      <c r="F33" s="51"/>
      <c r="G33" s="51"/>
    </row>
    <row r="34" spans="1:7" ht="52.2" customHeight="1" thickBot="1" x14ac:dyDescent="0.3">
      <c r="A34" s="8">
        <v>20</v>
      </c>
      <c r="B34" s="60" t="s">
        <v>21</v>
      </c>
      <c r="C34" s="60"/>
      <c r="D34" s="14">
        <v>1</v>
      </c>
      <c r="E34" s="14">
        <f>G34*G3</f>
        <v>30049.5</v>
      </c>
      <c r="F34" s="14">
        <f>E34*D34</f>
        <v>30049.5</v>
      </c>
      <c r="G34" s="14">
        <v>670</v>
      </c>
    </row>
    <row r="35" spans="1:7" ht="16.2" customHeight="1" thickBot="1" x14ac:dyDescent="0.3">
      <c r="A35" s="6">
        <v>21</v>
      </c>
      <c r="B35" s="60" t="s">
        <v>22</v>
      </c>
      <c r="C35" s="60"/>
      <c r="D35" s="14">
        <v>1</v>
      </c>
      <c r="E35" s="14">
        <f>G35*G3</f>
        <v>16818.75</v>
      </c>
      <c r="F35" s="14">
        <f>E35*D35</f>
        <v>16818.75</v>
      </c>
      <c r="G35" s="14">
        <v>375</v>
      </c>
    </row>
    <row r="36" spans="1:7" ht="15.6" x14ac:dyDescent="0.3">
      <c r="A36" s="2">
        <v>22</v>
      </c>
      <c r="B36" s="58" t="s">
        <v>23</v>
      </c>
      <c r="C36" s="59"/>
      <c r="D36" s="3">
        <v>1</v>
      </c>
      <c r="E36" s="24">
        <f>G36*G3</f>
        <v>19958.25</v>
      </c>
      <c r="F36" s="2">
        <f>E36*D36</f>
        <v>19958.25</v>
      </c>
      <c r="G36" s="2">
        <v>445</v>
      </c>
    </row>
    <row r="37" spans="1:7" ht="43.2" customHeight="1" x14ac:dyDescent="0.3">
      <c r="A37" s="2">
        <v>23</v>
      </c>
      <c r="B37" s="42" t="s">
        <v>24</v>
      </c>
      <c r="C37" s="43"/>
      <c r="D37" s="3">
        <v>1</v>
      </c>
      <c r="E37" s="24">
        <f>G37*G3</f>
        <v>25340.25</v>
      </c>
      <c r="F37" s="2">
        <f>E37*D37</f>
        <v>25340.25</v>
      </c>
      <c r="G37" s="2">
        <v>565</v>
      </c>
    </row>
    <row r="38" spans="1:7" ht="15.6" x14ac:dyDescent="0.3">
      <c r="A38" s="2">
        <v>24</v>
      </c>
      <c r="B38" s="48" t="s">
        <v>25</v>
      </c>
      <c r="C38" s="49"/>
      <c r="D38" s="3">
        <v>2</v>
      </c>
      <c r="E38" s="24">
        <f>F38/D38</f>
        <v>8521.5</v>
      </c>
      <c r="F38" s="2">
        <f>G38*G3</f>
        <v>17043</v>
      </c>
      <c r="G38" s="2">
        <v>380</v>
      </c>
    </row>
    <row r="39" spans="1:7" ht="15.6" x14ac:dyDescent="0.3">
      <c r="A39" s="2">
        <v>25</v>
      </c>
      <c r="B39" s="35" t="s">
        <v>26</v>
      </c>
      <c r="C39" s="36"/>
      <c r="D39" s="3">
        <v>2</v>
      </c>
      <c r="E39" s="24">
        <f>F39/D39</f>
        <v>19509.75</v>
      </c>
      <c r="F39" s="2">
        <f>G39*G3</f>
        <v>39019.5</v>
      </c>
      <c r="G39" s="2">
        <v>870</v>
      </c>
    </row>
    <row r="40" spans="1:7" ht="15.6" x14ac:dyDescent="0.3">
      <c r="A40" s="2">
        <v>26</v>
      </c>
      <c r="B40" s="35" t="s">
        <v>27</v>
      </c>
      <c r="C40" s="36"/>
      <c r="D40" s="3">
        <v>2</v>
      </c>
      <c r="E40" s="24">
        <f>F40/D40</f>
        <v>41934.75</v>
      </c>
      <c r="F40" s="2">
        <f>G40*G3</f>
        <v>83869.5</v>
      </c>
      <c r="G40" s="2">
        <v>1870</v>
      </c>
    </row>
    <row r="41" spans="1:7" ht="15.6" x14ac:dyDescent="0.3">
      <c r="A41" s="2">
        <v>27</v>
      </c>
      <c r="B41" s="35" t="s">
        <v>28</v>
      </c>
      <c r="C41" s="36"/>
      <c r="D41" s="3">
        <v>1</v>
      </c>
      <c r="E41" s="24">
        <f>G41*G3</f>
        <v>42607.5</v>
      </c>
      <c r="F41" s="2">
        <f>E41*D41</f>
        <v>42607.5</v>
      </c>
      <c r="G41" s="2">
        <v>950</v>
      </c>
    </row>
    <row r="42" spans="1:7" ht="15.6" x14ac:dyDescent="0.3">
      <c r="A42" s="2">
        <v>28</v>
      </c>
      <c r="B42" s="35" t="s">
        <v>29</v>
      </c>
      <c r="C42" s="36"/>
      <c r="D42" s="3">
        <v>1</v>
      </c>
      <c r="E42" s="24">
        <f>F42*D42</f>
        <v>31843.5</v>
      </c>
      <c r="F42" s="2">
        <f>G42*G3</f>
        <v>31843.5</v>
      </c>
      <c r="G42" s="2">
        <v>710</v>
      </c>
    </row>
    <row r="43" spans="1:7" ht="38.4" customHeight="1" x14ac:dyDescent="0.3">
      <c r="A43" s="2">
        <v>29</v>
      </c>
      <c r="B43" s="35" t="s">
        <v>30</v>
      </c>
      <c r="C43" s="36"/>
      <c r="D43" s="3">
        <v>2</v>
      </c>
      <c r="E43" s="24">
        <f>F43/D43</f>
        <v>108088.5</v>
      </c>
      <c r="F43" s="19">
        <f>G43*G3</f>
        <v>216177</v>
      </c>
      <c r="G43" s="2">
        <v>4820</v>
      </c>
    </row>
    <row r="44" spans="1:7" ht="15.6" x14ac:dyDescent="0.3">
      <c r="A44" s="2">
        <v>30</v>
      </c>
      <c r="B44" s="37" t="s">
        <v>36</v>
      </c>
      <c r="C44" s="38"/>
      <c r="D44" s="20" t="s">
        <v>35</v>
      </c>
      <c r="E44" s="25">
        <f>F44*D44</f>
        <v>269.10000000000002</v>
      </c>
      <c r="F44" s="2">
        <f>G44*G3</f>
        <v>269.10000000000002</v>
      </c>
      <c r="G44" s="2">
        <v>6</v>
      </c>
    </row>
    <row r="45" spans="1:7" ht="15.6" x14ac:dyDescent="0.3">
      <c r="A45" s="7">
        <v>31</v>
      </c>
      <c r="B45" s="46" t="s">
        <v>37</v>
      </c>
      <c r="C45" s="47"/>
      <c r="D45" s="3">
        <v>1</v>
      </c>
      <c r="E45" s="26">
        <f>F45*D45</f>
        <v>67.275000000000006</v>
      </c>
      <c r="F45" s="2">
        <f>G45*G3</f>
        <v>67.275000000000006</v>
      </c>
      <c r="G45" s="2">
        <v>1.5</v>
      </c>
    </row>
    <row r="46" spans="1:7" ht="15.6" x14ac:dyDescent="0.3">
      <c r="A46" s="2">
        <v>32</v>
      </c>
      <c r="B46" s="46" t="s">
        <v>38</v>
      </c>
      <c r="C46" s="47"/>
      <c r="D46" s="3">
        <v>1</v>
      </c>
      <c r="E46" s="24">
        <f>F46*D46</f>
        <v>179.4</v>
      </c>
      <c r="F46" s="2">
        <f>G46*G3</f>
        <v>179.4</v>
      </c>
      <c r="G46" s="2">
        <v>4</v>
      </c>
    </row>
    <row r="47" spans="1:7" ht="13.2" customHeight="1" x14ac:dyDescent="0.3">
      <c r="A47" s="9">
        <v>33</v>
      </c>
      <c r="B47" s="22" t="s">
        <v>47</v>
      </c>
      <c r="C47" s="23"/>
      <c r="D47" s="3">
        <v>1</v>
      </c>
      <c r="E47" s="17"/>
      <c r="F47" s="2">
        <f>G47*G3</f>
        <v>22.425000000000001</v>
      </c>
      <c r="G47" s="2">
        <v>0.5</v>
      </c>
    </row>
    <row r="48" spans="1:7" ht="15.6" x14ac:dyDescent="0.3">
      <c r="A48" s="2">
        <v>34</v>
      </c>
      <c r="B48" s="22" t="s">
        <v>39</v>
      </c>
      <c r="C48" s="21"/>
      <c r="D48" s="3">
        <v>1</v>
      </c>
      <c r="E48" s="17"/>
      <c r="F48" s="2">
        <f>G48*G3</f>
        <v>22.425000000000001</v>
      </c>
      <c r="G48" s="2">
        <v>0.5</v>
      </c>
    </row>
    <row r="49" spans="2:5" x14ac:dyDescent="0.25">
      <c r="E49" s="18"/>
    </row>
    <row r="50" spans="2:5" ht="16.2" x14ac:dyDescent="0.35">
      <c r="B50" s="4"/>
      <c r="C50" s="5"/>
      <c r="D50" s="4"/>
    </row>
  </sheetData>
  <mergeCells count="56">
    <mergeCell ref="A13:A15"/>
    <mergeCell ref="A24:A25"/>
    <mergeCell ref="B23:C23"/>
    <mergeCell ref="B24:C24"/>
    <mergeCell ref="D24:D25"/>
    <mergeCell ref="B19:C19"/>
    <mergeCell ref="B20:C20"/>
    <mergeCell ref="B21:C21"/>
    <mergeCell ref="B22:C22"/>
    <mergeCell ref="B17:C17"/>
    <mergeCell ref="B11:B15"/>
    <mergeCell ref="B36:C36"/>
    <mergeCell ref="B34:C34"/>
    <mergeCell ref="B35:C35"/>
    <mergeCell ref="B27:C27"/>
    <mergeCell ref="A28:A29"/>
    <mergeCell ref="B28:B29"/>
    <mergeCell ref="A30:A31"/>
    <mergeCell ref="B30:C30"/>
    <mergeCell ref="E30:E31"/>
    <mergeCell ref="B31:C31"/>
    <mergeCell ref="A32:A33"/>
    <mergeCell ref="B32:C32"/>
    <mergeCell ref="D32:D33"/>
    <mergeCell ref="E32:E33"/>
    <mergeCell ref="B33:C33"/>
    <mergeCell ref="D30:D31"/>
    <mergeCell ref="G24:G25"/>
    <mergeCell ref="F30:F31"/>
    <mergeCell ref="G30:G31"/>
    <mergeCell ref="F32:F33"/>
    <mergeCell ref="G32:G33"/>
    <mergeCell ref="F24:F25"/>
    <mergeCell ref="B45:C45"/>
    <mergeCell ref="B46:C46"/>
    <mergeCell ref="B38:C38"/>
    <mergeCell ref="B39:C39"/>
    <mergeCell ref="B40:C40"/>
    <mergeCell ref="B41:C41"/>
    <mergeCell ref="B42:C42"/>
    <mergeCell ref="B2:C2"/>
    <mergeCell ref="B3:F3"/>
    <mergeCell ref="A1:G1"/>
    <mergeCell ref="B43:C43"/>
    <mergeCell ref="B44:C44"/>
    <mergeCell ref="B6:C6"/>
    <mergeCell ref="B4:C4"/>
    <mergeCell ref="B5:C5"/>
    <mergeCell ref="B37:C37"/>
    <mergeCell ref="A7:A10"/>
    <mergeCell ref="B7:B10"/>
    <mergeCell ref="E24:E25"/>
    <mergeCell ref="B25:C25"/>
    <mergeCell ref="B26:C26"/>
    <mergeCell ref="B16:C16"/>
    <mergeCell ref="B18:C18"/>
  </mergeCells>
  <pageMargins left="0.78740157480314965" right="0.78740157480314965" top="0.59055118110236227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5.03.2026 Комплектуючі</vt:lpstr>
      <vt:lpstr>'5.03.2026 Комплектуючі'!_Hlk210634405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Олег Дашкевич</cp:lastModifiedBy>
  <cp:lastPrinted>2026-03-12T09:13:25Z</cp:lastPrinted>
  <dcterms:created xsi:type="dcterms:W3CDTF">2015-04-06T11:47:00Z</dcterms:created>
  <dcterms:modified xsi:type="dcterms:W3CDTF">2026-09-09T06:38:09Z</dcterms:modified>
</cp:coreProperties>
</file>